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Profi-MF\WP-Projekte\WP-Präsentation\Bürgerverein\"/>
    </mc:Choice>
  </mc:AlternateContent>
  <xr:revisionPtr revIDLastSave="0" documentId="13_ncr:1_{A1FF8AC1-21FB-445B-8B17-5DD342D0AF14}" xr6:coauthVersionLast="47" xr6:coauthVersionMax="47" xr10:uidLastSave="{00000000-0000-0000-0000-000000000000}"/>
  <bookViews>
    <workbookView xWindow="1520" yWindow="1520" windowWidth="22870" windowHeight="10060" xr2:uid="{F256E3A4-7BD7-4D78-BAEE-9CC9ACA48C8D}"/>
  </bookViews>
  <sheets>
    <sheet name="Energiedaten" sheetId="1" r:id="rId1"/>
  </sheets>
  <definedNames>
    <definedName name="_xlnm.Print_Area" localSheetId="0">Energiedaten!$A$1:$S$17</definedName>
  </definedNames>
  <calcPr calcId="191029"/>
</workbook>
</file>

<file path=xl/calcChain.xml><?xml version="1.0" encoding="utf-8"?>
<calcChain xmlns="http://schemas.openxmlformats.org/spreadsheetml/2006/main">
  <c r="R8" i="1" l="1"/>
  <c r="R7" i="1"/>
  <c r="R6" i="1"/>
  <c r="Q8" i="1"/>
  <c r="O8" i="1"/>
  <c r="P7" i="1"/>
  <c r="Q7" i="1"/>
  <c r="P6" i="1"/>
  <c r="Q6" i="1"/>
  <c r="O7" i="1"/>
  <c r="R16" i="1"/>
  <c r="R15" i="1"/>
  <c r="R14" i="1"/>
  <c r="R13" i="1"/>
  <c r="R12" i="1"/>
  <c r="R11" i="1"/>
  <c r="R10" i="1"/>
  <c r="O6" i="1"/>
</calcChain>
</file>

<file path=xl/sharedStrings.xml><?xml version="1.0" encoding="utf-8"?>
<sst xmlns="http://schemas.openxmlformats.org/spreadsheetml/2006/main" count="43" uniqueCount="41">
  <si>
    <t xml:space="preserve"> </t>
  </si>
  <si>
    <t xml:space="preserve"> Wärmepumpe  -  Energie-Jahresdaten</t>
  </si>
  <si>
    <t>Zeitraum</t>
  </si>
  <si>
    <t>31.09.2024</t>
  </si>
  <si>
    <t>23.08.2023 - 31.09.2024</t>
  </si>
  <si>
    <t>Inbetriebnahme: 21.08.2023</t>
  </si>
  <si>
    <t>Betriebs-stunden Verd. [h]</t>
  </si>
  <si>
    <t>Stand:</t>
  </si>
  <si>
    <t>Starts Verd.</t>
  </si>
  <si>
    <t>Abtauung</t>
  </si>
  <si>
    <t>Effizienz</t>
  </si>
  <si>
    <t>Stück</t>
  </si>
  <si>
    <t>Dauer
[h]</t>
  </si>
  <si>
    <t>Heizkreis</t>
  </si>
  <si>
    <r>
      <t>Strom-verbr.</t>
    </r>
    <r>
      <rPr>
        <b/>
        <sz val="8"/>
        <rFont val="Arial"/>
        <family val="2"/>
      </rPr>
      <t xml:space="preserve"> [kWh]</t>
    </r>
  </si>
  <si>
    <t>Solarthermie</t>
  </si>
  <si>
    <t>Anmerkungen</t>
  </si>
  <si>
    <t>Wärme-Erzeugung abgesch.</t>
  </si>
  <si>
    <t>Wirtschaftlichkeit WP</t>
  </si>
  <si>
    <t>Arbeitspr.
[ct/kWh]</t>
  </si>
  <si>
    <t>Grundpr.
[€/a]</t>
  </si>
  <si>
    <t xml:space="preserve">Wärmepr.
WP
[ct/kWh] </t>
  </si>
  <si>
    <r>
      <t xml:space="preserve">Falls Betrieb Heizstab: </t>
    </r>
    <r>
      <rPr>
        <b/>
        <sz val="8"/>
        <color rgb="FFFF0000"/>
        <rFont val="Arial"/>
        <family val="2"/>
      </rPr>
      <t>ROT</t>
    </r>
    <r>
      <rPr>
        <b/>
        <sz val="8"/>
        <rFont val="Arial"/>
        <family val="2"/>
      </rPr>
      <t xml:space="preserve"> gekennzeichnet.</t>
    </r>
  </si>
  <si>
    <t>Der Grundpreis Strom ist der WP zugerechnet, gilt aber für den einzelnen Gesamtzähler des EG/+Allgemeinflächen.</t>
  </si>
  <si>
    <r>
      <t>WP-Strom-verbrauch</t>
    </r>
    <r>
      <rPr>
        <b/>
        <sz val="8"/>
        <rFont val="Arial"/>
        <family val="2"/>
      </rPr>
      <t xml:space="preserve"> [kWh] (ohne Heizkreis)</t>
    </r>
  </si>
  <si>
    <t>WP-Nutzwärme  [kWh]</t>
  </si>
  <si>
    <t>01.10.2024 - 31.09.2025</t>
  </si>
  <si>
    <t>noch kein volles Jahr!</t>
  </si>
  <si>
    <t>JAZ-Ges.</t>
  </si>
  <si>
    <t>JAZ-WW</t>
  </si>
  <si>
    <t>JAZ</t>
  </si>
  <si>
    <t>JAZ-Heiz</t>
  </si>
  <si>
    <t>Ein</t>
  </si>
  <si>
    <t>Jahr</t>
  </si>
  <si>
    <t>hat</t>
  </si>
  <si>
    <t>Stunden</t>
  </si>
  <si>
    <t>nicht angesetzt</t>
  </si>
  <si>
    <t>01.10.2025 - 21.04.2026</t>
  </si>
  <si>
    <t>MUSTERMANN</t>
  </si>
  <si>
    <t>2+2 Personen bis incl. Juli 2024</t>
  </si>
  <si>
    <t>2 Personen, DG erst ab 2.Hälfte belegt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</si>
</sst>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DM&quot;;[Red]\-#,##0.00\ &quot;DM&quot;"/>
    <numFmt numFmtId="165" formatCode="#,##0.0"/>
  </numFmts>
  <fonts count="16">
    <font>
      <sz val="10"/>
      <name val="Arial"/>
    </font>
    <font>
      <sz val="10"/>
      <name val="Arial"/>
      <family val="2"/>
    </font>
    <font>
      <b/>
      <i/>
      <sz val="14"/>
      <name val="AvantGarde Md BT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2"/>
      <name val="AvantGarde Md BT"/>
      <family val="2"/>
    </font>
    <font>
      <b/>
      <i/>
      <sz val="10"/>
      <name val="AvantGarde Md BT"/>
      <family val="2"/>
    </font>
    <font>
      <b/>
      <sz val="8"/>
      <color rgb="FFFF0000"/>
      <name val="Arial"/>
      <family val="2"/>
    </font>
    <font>
      <b/>
      <sz val="10"/>
      <color theme="0" tint="-0.249977111117893"/>
      <name val="Arial"/>
      <family val="2"/>
    </font>
    <font>
      <i/>
      <sz val="10"/>
      <color rgb="FFFF0000"/>
      <name val="Arial"/>
      <family val="2"/>
    </font>
    <font>
      <sz val="10"/>
      <color theme="0" tint="-0.249977111117893"/>
      <name val="Arial"/>
      <family val="2"/>
    </font>
    <font>
      <b/>
      <sz val="12"/>
      <color theme="0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164" fontId="1" fillId="2" borderId="1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1" xfId="0" applyFont="1" applyBorder="1"/>
    <xf numFmtId="2" fontId="4" fillId="0" borderId="1" xfId="0" applyNumberFormat="1" applyFont="1" applyBorder="1"/>
    <xf numFmtId="4" fontId="4" fillId="0" borderId="0" xfId="0" applyNumberFormat="1" applyFont="1"/>
    <xf numFmtId="0" fontId="0" fillId="0" borderId="4" xfId="0" applyBorder="1"/>
    <xf numFmtId="0" fontId="5" fillId="0" borderId="1" xfId="0" applyFont="1" applyBorder="1" applyAlignment="1">
      <alignment horizontal="right"/>
    </xf>
    <xf numFmtId="0" fontId="0" fillId="0" borderId="1" xfId="0" applyBorder="1"/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4" fillId="0" borderId="0" xfId="0" applyNumberFormat="1" applyFont="1"/>
    <xf numFmtId="0" fontId="2" fillId="3" borderId="7" xfId="0" applyFont="1" applyFill="1" applyBorder="1" applyAlignment="1">
      <alignment vertical="center"/>
    </xf>
    <xf numFmtId="0" fontId="2" fillId="3" borderId="9" xfId="0" applyFont="1" applyFill="1" applyBorder="1"/>
    <xf numFmtId="0" fontId="0" fillId="3" borderId="9" xfId="0" applyFill="1" applyBorder="1"/>
    <xf numFmtId="0" fontId="9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horizontal="center" vertical="center"/>
    </xf>
    <xf numFmtId="0" fontId="3" fillId="0" borderId="5" xfId="0" applyFont="1" applyBorder="1"/>
    <xf numFmtId="0" fontId="3" fillId="0" borderId="10" xfId="0" applyFont="1" applyBorder="1"/>
    <xf numFmtId="0" fontId="3" fillId="0" borderId="5" xfId="0" applyFont="1" applyBorder="1" applyAlignment="1">
      <alignment vertical="center"/>
    </xf>
    <xf numFmtId="14" fontId="10" fillId="3" borderId="9" xfId="0" applyNumberFormat="1" applyFont="1" applyFill="1" applyBorder="1" applyAlignment="1">
      <alignment vertical="center"/>
    </xf>
    <xf numFmtId="0" fontId="13" fillId="0" borderId="5" xfId="0" applyFont="1" applyBorder="1" applyAlignment="1">
      <alignment vertical="top"/>
    </xf>
    <xf numFmtId="3" fontId="5" fillId="0" borderId="4" xfId="0" applyNumberFormat="1" applyFont="1" applyBorder="1" applyAlignment="1">
      <alignment horizontal="center" vertical="center"/>
    </xf>
    <xf numFmtId="3" fontId="5" fillId="4" borderId="7" xfId="0" applyNumberFormat="1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2" fontId="15" fillId="0" borderId="1" xfId="0" applyNumberFormat="1" applyFont="1" applyBorder="1"/>
    <xf numFmtId="2" fontId="15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horizontal="center" vertical="center"/>
    </xf>
  </cellXfs>
  <cellStyles count="4">
    <cellStyle name="Fett, 10" xfId="1" xr:uid="{C01377B1-6DEC-4701-A9C6-7C13F2151266}"/>
    <cellStyle name="Muster grau m. Pünktchen" xfId="2" xr:uid="{FBAABF85-A156-4AD5-B5C2-7D465A7ACDFB}"/>
    <cellStyle name="Standard" xfId="0" builtinId="0"/>
    <cellStyle name="Standard, 10" xfId="3" xr:uid="{CD7CF6B6-7F48-4EEA-A47A-33A3429C891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C282-D4EE-47A1-8761-E9C6E555604B}">
  <sheetPr>
    <pageSetUpPr fitToPage="1"/>
  </sheetPr>
  <dimension ref="A1:X16"/>
  <sheetViews>
    <sheetView showGridLines="0" tabSelected="1" topLeftCell="B1" workbookViewId="0">
      <selection activeCell="M13" sqref="M13"/>
    </sheetView>
  </sheetViews>
  <sheetFormatPr baseColWidth="10" defaultRowHeight="12.5"/>
  <cols>
    <col min="1" max="1" width="24.1796875" customWidth="1"/>
    <col min="2" max="2" width="10.81640625" customWidth="1"/>
    <col min="3" max="3" width="10" customWidth="1"/>
    <col min="4" max="4" width="9.1796875" customWidth="1"/>
    <col min="5" max="5" width="6.453125" customWidth="1"/>
    <col min="6" max="7" width="6" customWidth="1"/>
    <col min="8" max="8" width="5.81640625" customWidth="1"/>
    <col min="9" max="9" width="6.08984375" customWidth="1"/>
    <col min="10" max="10" width="6.90625" customWidth="1"/>
    <col min="11" max="11" width="4.81640625" customWidth="1"/>
    <col min="12" max="12" width="6.81640625" customWidth="1"/>
    <col min="13" max="13" width="7.54296875" customWidth="1"/>
    <col min="14" max="14" width="6.453125" customWidth="1"/>
    <col min="15" max="18" width="10" customWidth="1"/>
    <col min="19" max="19" width="45" customWidth="1"/>
  </cols>
  <sheetData>
    <row r="1" spans="1:24" ht="27" customHeight="1">
      <c r="A1" s="15" t="s">
        <v>1</v>
      </c>
      <c r="B1" s="16"/>
      <c r="C1" s="16"/>
      <c r="D1" s="17"/>
      <c r="E1" s="17"/>
      <c r="F1" s="18"/>
      <c r="G1" s="18" t="s">
        <v>38</v>
      </c>
      <c r="H1" s="19"/>
      <c r="I1" s="19"/>
      <c r="J1" s="18"/>
      <c r="K1" s="19"/>
      <c r="L1" s="17"/>
      <c r="M1" s="17"/>
      <c r="N1" s="17"/>
      <c r="O1" s="19" t="s">
        <v>7</v>
      </c>
      <c r="P1" s="19"/>
      <c r="Q1" s="33">
        <v>46133</v>
      </c>
      <c r="R1" s="19"/>
      <c r="S1" s="21" t="s">
        <v>3</v>
      </c>
      <c r="T1" s="20"/>
    </row>
    <row r="2" spans="1:24" ht="16.5" customHeight="1">
      <c r="A2" s="30"/>
      <c r="B2" s="1"/>
      <c r="C2" s="6"/>
      <c r="D2" s="4"/>
      <c r="E2" s="6"/>
      <c r="F2" s="41" t="s">
        <v>10</v>
      </c>
      <c r="G2" s="44"/>
      <c r="H2" s="43"/>
      <c r="I2" s="41" t="s">
        <v>9</v>
      </c>
      <c r="J2" s="42"/>
      <c r="K2" s="43"/>
      <c r="L2" s="41" t="s">
        <v>13</v>
      </c>
      <c r="M2" s="43"/>
      <c r="N2" s="45" t="s">
        <v>15</v>
      </c>
      <c r="O2" s="46"/>
      <c r="P2" s="41" t="s">
        <v>18</v>
      </c>
      <c r="Q2" s="42"/>
      <c r="R2" s="43"/>
      <c r="S2" s="6"/>
    </row>
    <row r="3" spans="1:24" ht="52.5" thickBot="1">
      <c r="A3" s="31" t="s">
        <v>2</v>
      </c>
      <c r="B3" s="7" t="s">
        <v>25</v>
      </c>
      <c r="C3" s="8" t="s">
        <v>24</v>
      </c>
      <c r="D3" s="7" t="s">
        <v>6</v>
      </c>
      <c r="E3" s="8" t="s">
        <v>8</v>
      </c>
      <c r="F3" s="7" t="s">
        <v>28</v>
      </c>
      <c r="G3" s="7" t="s">
        <v>29</v>
      </c>
      <c r="H3" s="7" t="s">
        <v>31</v>
      </c>
      <c r="I3" s="7" t="s">
        <v>11</v>
      </c>
      <c r="J3" s="7" t="s">
        <v>12</v>
      </c>
      <c r="K3" s="7" t="s">
        <v>30</v>
      </c>
      <c r="L3" s="7" t="s">
        <v>12</v>
      </c>
      <c r="M3" s="8" t="s">
        <v>14</v>
      </c>
      <c r="N3" s="47" t="s">
        <v>12</v>
      </c>
      <c r="O3" s="47" t="s">
        <v>17</v>
      </c>
      <c r="P3" s="7" t="s">
        <v>19</v>
      </c>
      <c r="Q3" s="7" t="s">
        <v>20</v>
      </c>
      <c r="R3" s="7" t="s">
        <v>21</v>
      </c>
      <c r="S3" s="7" t="s">
        <v>16</v>
      </c>
      <c r="T3" s="13"/>
      <c r="U3" s="13"/>
      <c r="V3" s="13"/>
      <c r="W3" s="13"/>
      <c r="X3" s="13"/>
    </row>
    <row r="4" spans="1:24" ht="6" customHeight="1" thickTop="1">
      <c r="A4" s="30"/>
      <c r="B4" s="5" t="s">
        <v>0</v>
      </c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48"/>
      <c r="O4" s="48"/>
      <c r="P4" s="2"/>
      <c r="Q4" s="2"/>
      <c r="R4" s="2"/>
      <c r="S4" s="2"/>
      <c r="T4" s="14"/>
      <c r="U4" s="14"/>
      <c r="V4" s="14"/>
      <c r="W4" s="14"/>
      <c r="X4" s="14"/>
    </row>
    <row r="5" spans="1:24" ht="20" customHeight="1">
      <c r="A5" s="32" t="s">
        <v>5</v>
      </c>
      <c r="B5" s="23"/>
      <c r="C5" s="24"/>
      <c r="D5" s="9"/>
      <c r="E5" s="9"/>
      <c r="F5" s="9"/>
      <c r="G5" s="9"/>
      <c r="H5" s="9"/>
      <c r="I5" s="9"/>
      <c r="J5" s="9"/>
      <c r="K5" s="9"/>
      <c r="L5" s="9"/>
      <c r="M5" s="9"/>
      <c r="N5" s="49"/>
      <c r="O5" s="49"/>
      <c r="P5" s="9"/>
      <c r="Q5" s="40" t="s">
        <v>36</v>
      </c>
      <c r="R5" s="9"/>
      <c r="S5" s="25"/>
      <c r="T5" s="14"/>
      <c r="U5" s="14"/>
      <c r="V5" s="14"/>
      <c r="W5" s="14"/>
      <c r="X5" s="14"/>
    </row>
    <row r="6" spans="1:24" ht="20" customHeight="1">
      <c r="A6" s="32" t="s">
        <v>4</v>
      </c>
      <c r="B6" s="10">
        <v>10534</v>
      </c>
      <c r="C6" s="10">
        <v>2209</v>
      </c>
      <c r="D6" s="10">
        <v>1961</v>
      </c>
      <c r="E6" s="10">
        <v>910</v>
      </c>
      <c r="F6" s="11">
        <v>4.7699999999999996</v>
      </c>
      <c r="G6" s="11">
        <v>4.9800000000000004</v>
      </c>
      <c r="H6" s="11">
        <v>4.76</v>
      </c>
      <c r="I6" s="10">
        <v>97</v>
      </c>
      <c r="J6" s="12">
        <v>6.1</v>
      </c>
      <c r="K6" s="11">
        <v>8.82</v>
      </c>
      <c r="L6" s="10">
        <v>4779</v>
      </c>
      <c r="M6" s="10">
        <v>38</v>
      </c>
      <c r="N6" s="50">
        <v>1119</v>
      </c>
      <c r="O6" s="50">
        <f>N6*2</f>
        <v>2238</v>
      </c>
      <c r="P6" s="11">
        <f>(23.06+2.09)*1.19</f>
        <v>29.928499999999996</v>
      </c>
      <c r="Q6" s="11">
        <f>(70.11)*1.19</f>
        <v>83.430899999999994</v>
      </c>
      <c r="R6" s="11">
        <f>(+P6*C6/100)/B6*100</f>
        <v>6.2760638408961453</v>
      </c>
      <c r="S6" s="22" t="s">
        <v>39</v>
      </c>
      <c r="T6" s="14"/>
      <c r="U6" s="14"/>
      <c r="V6" s="14"/>
      <c r="W6" s="14"/>
      <c r="X6" s="14"/>
    </row>
    <row r="7" spans="1:24" ht="20" customHeight="1">
      <c r="A7" s="32" t="s">
        <v>26</v>
      </c>
      <c r="B7" s="10">
        <v>9300</v>
      </c>
      <c r="C7" s="10">
        <v>2028</v>
      </c>
      <c r="D7" s="10">
        <v>1830</v>
      </c>
      <c r="E7" s="10">
        <v>607</v>
      </c>
      <c r="F7" s="11">
        <v>4.59</v>
      </c>
      <c r="G7" s="11">
        <v>5.08</v>
      </c>
      <c r="H7" s="11">
        <v>4.57</v>
      </c>
      <c r="I7" s="10">
        <v>195</v>
      </c>
      <c r="J7" s="12">
        <v>12.2</v>
      </c>
      <c r="K7" s="11">
        <v>9.06</v>
      </c>
      <c r="L7" s="10">
        <v>6341</v>
      </c>
      <c r="M7" s="10">
        <v>51</v>
      </c>
      <c r="N7" s="50">
        <v>1179</v>
      </c>
      <c r="O7" s="50">
        <f>N7*2</f>
        <v>2358</v>
      </c>
      <c r="P7" s="11">
        <f>(24.9)*1.19</f>
        <v>29.630999999999997</v>
      </c>
      <c r="Q7" s="11">
        <f>(190.64)*1.19</f>
        <v>226.86159999999998</v>
      </c>
      <c r="R7" s="11">
        <f>(+P7*C7/100)/B7*100</f>
        <v>6.4614696774193545</v>
      </c>
      <c r="S7" s="22" t="s">
        <v>40</v>
      </c>
      <c r="T7" s="14"/>
      <c r="U7" s="14"/>
      <c r="V7" s="14"/>
      <c r="W7" s="14"/>
      <c r="X7" s="14"/>
    </row>
    <row r="8" spans="1:24" ht="20" customHeight="1">
      <c r="A8" s="32" t="s">
        <v>37</v>
      </c>
      <c r="B8" s="10">
        <v>9934</v>
      </c>
      <c r="C8" s="10">
        <v>2190</v>
      </c>
      <c r="D8" s="10">
        <v>2243</v>
      </c>
      <c r="E8" s="10">
        <v>471</v>
      </c>
      <c r="F8" s="11">
        <v>4.54</v>
      </c>
      <c r="G8" s="11">
        <v>4.4800000000000004</v>
      </c>
      <c r="H8" s="11">
        <v>4.54</v>
      </c>
      <c r="I8" s="10">
        <v>169</v>
      </c>
      <c r="J8" s="12">
        <v>9.4</v>
      </c>
      <c r="K8" s="11">
        <v>9.07</v>
      </c>
      <c r="L8" s="10">
        <v>4765</v>
      </c>
      <c r="M8" s="10">
        <v>39</v>
      </c>
      <c r="N8" s="50">
        <v>539</v>
      </c>
      <c r="O8" s="50">
        <f>N8*2</f>
        <v>1078</v>
      </c>
      <c r="P8" s="11">
        <v>28.68</v>
      </c>
      <c r="Q8" s="11">
        <f>15.09*12</f>
        <v>181.07999999999998</v>
      </c>
      <c r="R8" s="11">
        <f>(+P8*C8/100)/B8*100</f>
        <v>6.3226494866116365</v>
      </c>
      <c r="S8" s="22"/>
      <c r="T8" s="14"/>
      <c r="U8" s="14"/>
      <c r="V8" s="14"/>
      <c r="W8" s="14"/>
      <c r="X8" s="14"/>
    </row>
    <row r="9" spans="1:24" ht="14.5" customHeight="1">
      <c r="A9" s="34" t="s">
        <v>27</v>
      </c>
      <c r="B9" s="36" t="s">
        <v>32</v>
      </c>
      <c r="C9" s="37" t="s">
        <v>33</v>
      </c>
      <c r="D9" s="37" t="s">
        <v>34</v>
      </c>
      <c r="E9" s="37">
        <v>8760</v>
      </c>
      <c r="F9" s="38"/>
      <c r="G9" s="38" t="s">
        <v>35</v>
      </c>
      <c r="H9" s="39"/>
      <c r="I9" s="35"/>
      <c r="J9" s="12"/>
      <c r="K9" s="11"/>
      <c r="L9" s="10"/>
      <c r="M9" s="10"/>
      <c r="N9" s="10"/>
      <c r="O9" s="10"/>
      <c r="P9" s="11"/>
      <c r="Q9" s="11"/>
      <c r="R9" s="29"/>
      <c r="S9" s="28"/>
      <c r="T9" s="14"/>
      <c r="U9" s="14"/>
      <c r="V9" s="14"/>
      <c r="W9" s="14"/>
      <c r="X9" s="14"/>
    </row>
    <row r="10" spans="1:24" ht="20" customHeight="1">
      <c r="A10" s="30"/>
      <c r="B10" s="10"/>
      <c r="C10" s="10"/>
      <c r="D10" s="10"/>
      <c r="E10" s="10"/>
      <c r="F10" s="11"/>
      <c r="G10" s="11"/>
      <c r="H10" s="11"/>
      <c r="I10" s="10"/>
      <c r="J10" s="12"/>
      <c r="K10" s="11"/>
      <c r="L10" s="10"/>
      <c r="M10" s="10"/>
      <c r="N10" s="10"/>
      <c r="O10" s="10"/>
      <c r="P10" s="11"/>
      <c r="Q10" s="11"/>
      <c r="R10" s="29" t="e">
        <f t="shared" ref="R10:R16" si="0">(Q10+P10*C10/100)/B10*100</f>
        <v>#DIV/0!</v>
      </c>
      <c r="S10" s="2"/>
      <c r="T10" s="14"/>
      <c r="U10" s="14"/>
      <c r="V10" s="14"/>
      <c r="W10" s="14"/>
      <c r="X10" s="14"/>
    </row>
    <row r="11" spans="1:24" ht="20" customHeight="1">
      <c r="A11" s="30"/>
      <c r="B11" s="10"/>
      <c r="C11" s="10"/>
      <c r="D11" s="10"/>
      <c r="E11" s="10"/>
      <c r="F11" s="11"/>
      <c r="G11" s="11"/>
      <c r="H11" s="11"/>
      <c r="I11" s="10"/>
      <c r="J11" s="12"/>
      <c r="K11" s="11"/>
      <c r="L11" s="10"/>
      <c r="M11" s="10"/>
      <c r="N11" s="10"/>
      <c r="O11" s="10"/>
      <c r="P11" s="11"/>
      <c r="Q11" s="11"/>
      <c r="R11" s="29" t="e">
        <f t="shared" si="0"/>
        <v>#DIV/0!</v>
      </c>
      <c r="S11" s="26" t="s">
        <v>23</v>
      </c>
      <c r="T11" s="14"/>
      <c r="U11" s="14"/>
      <c r="V11" s="14"/>
      <c r="W11" s="14"/>
      <c r="X11" s="14"/>
    </row>
    <row r="12" spans="1:24" ht="20" customHeight="1">
      <c r="A12" s="30"/>
      <c r="B12" s="10"/>
      <c r="C12" s="10"/>
      <c r="D12" s="10"/>
      <c r="E12" s="10"/>
      <c r="F12" s="11"/>
      <c r="G12" s="11"/>
      <c r="H12" s="11"/>
      <c r="I12" s="10"/>
      <c r="J12" s="12"/>
      <c r="K12" s="11"/>
      <c r="L12" s="10"/>
      <c r="M12" s="10"/>
      <c r="N12" s="10"/>
      <c r="O12" s="10"/>
      <c r="P12" s="11"/>
      <c r="Q12" s="11"/>
      <c r="R12" s="29" t="e">
        <f t="shared" si="0"/>
        <v>#DIV/0!</v>
      </c>
      <c r="S12" s="2"/>
      <c r="T12" s="14"/>
      <c r="U12" s="14"/>
      <c r="V12" s="14"/>
      <c r="W12" s="14"/>
      <c r="X12" s="14"/>
    </row>
    <row r="13" spans="1:24" ht="15.5">
      <c r="A13" s="30"/>
      <c r="B13" s="10"/>
      <c r="C13" s="10"/>
      <c r="D13" s="10"/>
      <c r="E13" s="10"/>
      <c r="F13" s="11"/>
      <c r="G13" s="11"/>
      <c r="H13" s="11"/>
      <c r="I13" s="10"/>
      <c r="J13" s="12"/>
      <c r="K13" s="11"/>
      <c r="L13" s="10"/>
      <c r="M13" s="10"/>
      <c r="N13" s="10"/>
      <c r="O13" s="10"/>
      <c r="P13" s="11"/>
      <c r="Q13" s="11"/>
      <c r="R13" s="29" t="e">
        <f t="shared" si="0"/>
        <v>#DIV/0!</v>
      </c>
      <c r="S13" s="26"/>
    </row>
    <row r="14" spans="1:24" ht="15.5">
      <c r="A14" s="30"/>
      <c r="B14" s="10"/>
      <c r="C14" s="10"/>
      <c r="D14" s="10"/>
      <c r="E14" s="10"/>
      <c r="F14" s="11"/>
      <c r="G14" s="11"/>
      <c r="H14" s="11"/>
      <c r="I14" s="10"/>
      <c r="J14" s="12"/>
      <c r="K14" s="11"/>
      <c r="L14" s="10"/>
      <c r="M14" s="10"/>
      <c r="N14" s="10"/>
      <c r="O14" s="10"/>
      <c r="P14" s="11"/>
      <c r="Q14" s="11"/>
      <c r="R14" s="29" t="e">
        <f t="shared" si="0"/>
        <v>#DIV/0!</v>
      </c>
      <c r="S14" s="2"/>
    </row>
    <row r="15" spans="1:24" ht="15.5">
      <c r="A15" s="30"/>
      <c r="B15" s="10"/>
      <c r="C15" s="10"/>
      <c r="D15" s="10"/>
      <c r="E15" s="10"/>
      <c r="F15" s="11"/>
      <c r="G15" s="11"/>
      <c r="H15" s="11"/>
      <c r="I15" s="10"/>
      <c r="J15" s="12"/>
      <c r="K15" s="11"/>
      <c r="L15" s="10"/>
      <c r="M15" s="10"/>
      <c r="N15" s="10"/>
      <c r="O15" s="10"/>
      <c r="P15" s="11"/>
      <c r="Q15" s="11"/>
      <c r="R15" s="29" t="e">
        <f t="shared" si="0"/>
        <v>#DIV/0!</v>
      </c>
      <c r="S15" s="27" t="s">
        <v>22</v>
      </c>
    </row>
    <row r="16" spans="1:24" ht="15.5">
      <c r="A16" s="30"/>
      <c r="B16" s="10"/>
      <c r="C16" s="10"/>
      <c r="D16" s="10"/>
      <c r="E16" s="10"/>
      <c r="F16" s="11"/>
      <c r="G16" s="11"/>
      <c r="H16" s="11"/>
      <c r="I16" s="10"/>
      <c r="J16" s="12"/>
      <c r="K16" s="11"/>
      <c r="L16" s="10"/>
      <c r="M16" s="10"/>
      <c r="N16" s="10"/>
      <c r="O16" s="10"/>
      <c r="P16" s="11"/>
      <c r="Q16" s="11"/>
      <c r="R16" s="29" t="e">
        <f t="shared" si="0"/>
        <v>#DIV/0!</v>
      </c>
      <c r="S16" s="2"/>
    </row>
  </sheetData>
  <mergeCells count="5">
    <mergeCell ref="I2:K2"/>
    <mergeCell ref="F2:H2"/>
    <mergeCell ref="L2:M2"/>
    <mergeCell ref="N2:O2"/>
    <mergeCell ref="P2:R2"/>
  </mergeCells>
  <phoneticPr fontId="7" type="noConversion"/>
  <printOptions gridLinesSet="0"/>
  <pageMargins left="0.25" right="0.25" top="0.75" bottom="0.75" header="0.3" footer="0.3"/>
  <pageSetup paperSize="9" scale="7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Energiedaten</vt:lpstr>
      <vt:lpstr>Energiedaten!Druckbereich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Nebenkostenabrechnung 1997</dc:title>
  <dc:creator>GERTEC GmbH</dc:creator>
  <cp:lastModifiedBy>Markus Faupel</cp:lastModifiedBy>
  <cp:lastPrinted>2025-09-30T09:50:15Z</cp:lastPrinted>
  <dcterms:created xsi:type="dcterms:W3CDTF">2000-01-13T13:47:41Z</dcterms:created>
  <dcterms:modified xsi:type="dcterms:W3CDTF">2026-06-08T10:02:07Z</dcterms:modified>
</cp:coreProperties>
</file>